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x\Desktop\物流管理\"/>
    </mc:Choice>
  </mc:AlternateContent>
  <bookViews>
    <workbookView xWindow="0" yWindow="0" windowWidth="24000" windowHeight="9840"/>
  </bookViews>
  <sheets>
    <sheet name="培养方案" sheetId="1" r:id="rId1"/>
    <sheet name="培养方案课程信息统计" sheetId="2" r:id="rId2"/>
  </sheets>
  <definedNames>
    <definedName name="_xlnm._FilterDatabase" localSheetId="0" hidden="1">培养方案!$A$1:$P$17</definedName>
  </definedNames>
  <calcPr calcId="162913"/>
</workbook>
</file>

<file path=xl/calcChain.xml><?xml version="1.0" encoding="utf-8"?>
<calcChain xmlns="http://schemas.openxmlformats.org/spreadsheetml/2006/main">
  <c r="J19" i="2" l="1"/>
  <c r="H19" i="2"/>
  <c r="F19" i="2"/>
  <c r="D19" i="2"/>
  <c r="B19" i="2"/>
  <c r="J18" i="2"/>
  <c r="H18" i="2"/>
  <c r="F18" i="2"/>
  <c r="D18" i="2"/>
  <c r="B18" i="2"/>
  <c r="J17" i="2"/>
  <c r="H17" i="2"/>
  <c r="F17" i="2"/>
  <c r="D17" i="2"/>
  <c r="B17" i="2"/>
  <c r="J16" i="2"/>
  <c r="H16" i="2"/>
  <c r="F16" i="2"/>
  <c r="D16" i="2"/>
  <c r="B16" i="2"/>
  <c r="J15" i="2"/>
  <c r="H15" i="2"/>
  <c r="F15" i="2"/>
  <c r="D15" i="2"/>
  <c r="B15" i="2"/>
  <c r="J14" i="2"/>
  <c r="H14" i="2"/>
  <c r="F14" i="2"/>
  <c r="D14" i="2"/>
  <c r="B14" i="2"/>
  <c r="J13" i="2"/>
  <c r="H13" i="2"/>
  <c r="F13" i="2"/>
  <c r="D13" i="2"/>
  <c r="B13" i="2"/>
  <c r="J10" i="2"/>
  <c r="H10" i="2"/>
  <c r="F10" i="2"/>
  <c r="D10" i="2"/>
  <c r="B10" i="2"/>
  <c r="J9" i="2"/>
  <c r="H9" i="2"/>
  <c r="F9" i="2"/>
  <c r="D9" i="2"/>
  <c r="B9" i="2"/>
  <c r="J8" i="2"/>
  <c r="H8" i="2"/>
  <c r="F8" i="2"/>
  <c r="D8" i="2"/>
  <c r="B8" i="2"/>
  <c r="J7" i="2"/>
  <c r="H7" i="2"/>
  <c r="F7" i="2"/>
  <c r="D7" i="2"/>
  <c r="B7" i="2"/>
  <c r="J6" i="2"/>
  <c r="H6" i="2"/>
  <c r="F6" i="2"/>
  <c r="D6" i="2"/>
  <c r="B6" i="2"/>
  <c r="J5" i="2"/>
  <c r="H5" i="2"/>
  <c r="F5" i="2"/>
  <c r="D5" i="2"/>
  <c r="B5" i="2"/>
  <c r="J4" i="2"/>
  <c r="H4" i="2"/>
  <c r="F4" i="2"/>
  <c r="D4" i="2"/>
  <c r="B4" i="2"/>
  <c r="K5" i="2" l="1"/>
  <c r="G4" i="2"/>
  <c r="I4" i="2"/>
  <c r="C4" i="2"/>
  <c r="E5" i="2"/>
  <c r="C7" i="2"/>
  <c r="E8" i="2"/>
  <c r="G9" i="2"/>
  <c r="I10" i="2"/>
  <c r="E4" i="2"/>
  <c r="K4" i="2"/>
  <c r="C6" i="2"/>
  <c r="E7" i="2"/>
  <c r="G8" i="2"/>
  <c r="I9" i="2"/>
  <c r="K10" i="2"/>
  <c r="C5" i="2"/>
  <c r="E6" i="2"/>
  <c r="G7" i="2"/>
  <c r="I8" i="2"/>
  <c r="K9" i="2"/>
  <c r="G6" i="2"/>
  <c r="I7" i="2"/>
  <c r="K8" i="2"/>
  <c r="C10" i="2"/>
  <c r="G5" i="2"/>
  <c r="I6" i="2"/>
  <c r="K7" i="2"/>
  <c r="C9" i="2"/>
  <c r="E10" i="2"/>
  <c r="I5" i="2"/>
  <c r="K6" i="2"/>
  <c r="C8" i="2"/>
  <c r="E9" i="2"/>
  <c r="G10" i="2"/>
</calcChain>
</file>

<file path=xl/sharedStrings.xml><?xml version="1.0" encoding="utf-8"?>
<sst xmlns="http://schemas.openxmlformats.org/spreadsheetml/2006/main" count="480" uniqueCount="213">
  <si>
    <t>三、培养方案</t>
  </si>
  <si>
    <t>序号</t>
  </si>
  <si>
    <t>课程代码</t>
  </si>
  <si>
    <t>课程名称</t>
  </si>
  <si>
    <t>授课语言</t>
  </si>
  <si>
    <t>课时数</t>
  </si>
  <si>
    <t>课程性质</t>
  </si>
  <si>
    <t>课程类型</t>
  </si>
  <si>
    <t>课程来源</t>
  </si>
  <si>
    <t>考核方式</t>
  </si>
  <si>
    <t>授课教师姓名</t>
  </si>
  <si>
    <t>教材名称</t>
  </si>
  <si>
    <t>教材使用语言</t>
  </si>
  <si>
    <t>作者</t>
  </si>
  <si>
    <t>出版社</t>
  </si>
  <si>
    <t>出版时间</t>
  </si>
  <si>
    <t>备注</t>
  </si>
  <si>
    <t>双语</t>
  </si>
  <si>
    <t>公共基础课</t>
  </si>
  <si>
    <t>选修课</t>
  </si>
  <si>
    <t>引进外方课程</t>
  </si>
  <si>
    <t>中文</t>
  </si>
  <si>
    <t>实践课</t>
  </si>
  <si>
    <t>必修课</t>
  </si>
  <si>
    <t>外文</t>
  </si>
  <si>
    <t>专业基础课</t>
  </si>
  <si>
    <t>中方开设课程</t>
  </si>
  <si>
    <t>专业核心课</t>
  </si>
  <si>
    <t>共同开发课程</t>
  </si>
  <si>
    <t>专业拓展课</t>
  </si>
  <si>
    <t>其他</t>
  </si>
  <si>
    <t>三、培养方案课程信息统计</t>
  </si>
  <si>
    <t>课程总数</t>
  </si>
  <si>
    <t>门数</t>
  </si>
  <si>
    <t>占比(%)</t>
  </si>
  <si>
    <t>课程语言</t>
  </si>
  <si>
    <t>教材语言</t>
  </si>
  <si>
    <t>中文占比(%)</t>
  </si>
  <si>
    <t>外文占比(%)</t>
  </si>
  <si>
    <t>双语占比(%)</t>
  </si>
  <si>
    <t>0302004</t>
  </si>
  <si>
    <t>思想道德与法治</t>
  </si>
  <si>
    <t>考试</t>
  </si>
  <si>
    <t>刘丹丹</t>
  </si>
  <si>
    <t>编写组</t>
  </si>
  <si>
    <t>高等教育出版社</t>
  </si>
  <si>
    <t>0302003</t>
  </si>
  <si>
    <t>毛泽东思想和中国特色社会主义理论体系概论</t>
  </si>
  <si>
    <t>段艳玲</t>
  </si>
  <si>
    <t>0302005</t>
  </si>
  <si>
    <t>形势与政策</t>
  </si>
  <si>
    <t>考查</t>
  </si>
  <si>
    <t>崔琬茹</t>
  </si>
  <si>
    <t>中宣部教育部</t>
  </si>
  <si>
    <t>0403001</t>
  </si>
  <si>
    <t>体育</t>
  </si>
  <si>
    <t>李源</t>
  </si>
  <si>
    <t>体育与健康</t>
  </si>
  <si>
    <t>王珍、朱建峰等</t>
  </si>
  <si>
    <t>北京体育大学出版社</t>
  </si>
  <si>
    <t>0402007-07</t>
  </si>
  <si>
    <t>大学生心理健康教育、思政教育实践</t>
  </si>
  <si>
    <t>邰葆清</t>
  </si>
  <si>
    <t>职业发展与就业指导、创新创业教育</t>
  </si>
  <si>
    <t>橐云婷</t>
  </si>
  <si>
    <t>大学生职业发展与就业指导</t>
  </si>
  <si>
    <t>现代教育出版社</t>
  </si>
  <si>
    <t>0501013</t>
  </si>
  <si>
    <t>应用文写作</t>
  </si>
  <si>
    <t>焦文达</t>
  </si>
  <si>
    <t>河南科技出版社</t>
  </si>
  <si>
    <t>军事理论、军事技能训练</t>
  </si>
  <si>
    <t>大学生军事课教育读本</t>
  </si>
  <si>
    <t>谢乾</t>
  </si>
  <si>
    <t>红旗出版社</t>
  </si>
  <si>
    <t>0503032</t>
  </si>
  <si>
    <t>英语听力</t>
  </si>
  <si>
    <t>孙佳、梁超慧</t>
  </si>
  <si>
    <t>Jack C. Richards； Jonathan Hull； Susan Proctor</t>
  </si>
  <si>
    <t>外语教学与研究出版社</t>
  </si>
  <si>
    <t>0502030</t>
  </si>
  <si>
    <t>英语精读</t>
  </si>
  <si>
    <t>江歌、齐辉、杨丽纳</t>
  </si>
  <si>
    <t>新概念英语2、3</t>
  </si>
  <si>
    <t>L. G. Alexander，何其莘</t>
  </si>
  <si>
    <t>0502031</t>
  </si>
  <si>
    <t>英语口语(外方）</t>
  </si>
  <si>
    <t>0701001</t>
  </si>
  <si>
    <t>应用数学</t>
  </si>
  <si>
    <t>郭静</t>
  </si>
  <si>
    <t>高等数学</t>
  </si>
  <si>
    <t>张秀英、李静</t>
  </si>
  <si>
    <t>0823016</t>
  </si>
  <si>
    <t>物流基础</t>
  </si>
  <si>
    <t>市场学基础（外HC1082）</t>
  </si>
  <si>
    <t>商务会计（HC1010）</t>
  </si>
  <si>
    <t>商务交流(外HC1021)</t>
  </si>
  <si>
    <t>服务营销(外HC2112)</t>
  </si>
  <si>
    <t>0823004</t>
  </si>
  <si>
    <t>物流运输组织与管理</t>
  </si>
  <si>
    <t>1202132</t>
  </si>
  <si>
    <t>经济和国际贸易(双语HE1072)</t>
  </si>
  <si>
    <t>1202134</t>
  </si>
  <si>
    <t>组织行为学(双语HC1052)</t>
  </si>
  <si>
    <t>供应链管理（HK3031）</t>
  </si>
  <si>
    <t>组织管理(外HC1031)</t>
  </si>
  <si>
    <t>商务伦理（外HC2121）</t>
  </si>
  <si>
    <t>1202138</t>
  </si>
  <si>
    <t>跨国商务(外HI2011)</t>
  </si>
  <si>
    <t>1202103</t>
  </si>
  <si>
    <t>人力资源管理(双语HC2101)</t>
  </si>
  <si>
    <t>1201002</t>
  </si>
  <si>
    <t>条码技术与应用</t>
  </si>
  <si>
    <t>1202118</t>
  </si>
  <si>
    <t>仓储与配送管理</t>
  </si>
  <si>
    <t>0301006</t>
  </si>
  <si>
    <t>物流法律法规</t>
  </si>
  <si>
    <t>0202003</t>
  </si>
  <si>
    <t>商业金融(双语HC2091)</t>
  </si>
  <si>
    <t>电子商务实务（HC3152)</t>
  </si>
  <si>
    <t>1202055</t>
  </si>
  <si>
    <t>现代物流企业认知实习（中外）</t>
  </si>
  <si>
    <t>1202184</t>
  </si>
  <si>
    <t>物流储配技能实训（中外）</t>
  </si>
  <si>
    <t>1202065</t>
  </si>
  <si>
    <t>物流管理综合实训（中外）</t>
  </si>
  <si>
    <t>1202068</t>
  </si>
  <si>
    <t>物流管理专业毕业顶岗实习</t>
  </si>
  <si>
    <t>王传礼、刘楚然</t>
  </si>
  <si>
    <t>李佳佳、邵长辉</t>
  </si>
  <si>
    <t>侯园园</t>
  </si>
  <si>
    <t>孔芹、张睿、杨媛媛</t>
  </si>
  <si>
    <t>徐国权</t>
  </si>
  <si>
    <t>哈尔滨工业大学出版社</t>
  </si>
  <si>
    <t>Tan Wee Cheng</t>
  </si>
  <si>
    <t>李海龙</t>
  </si>
  <si>
    <t>运输作业与管理</t>
  </si>
  <si>
    <t>罗松涛</t>
  </si>
  <si>
    <t>谢玉军</t>
  </si>
  <si>
    <t>经济与国际贸易</t>
  </si>
  <si>
    <t>自编</t>
  </si>
  <si>
    <t>王子琪</t>
  </si>
  <si>
    <t>组织行为学精要</t>
  </si>
  <si>
    <t>斯蒂芬·P·罗宾斯</t>
  </si>
  <si>
    <t>中国人民大学出版社</t>
  </si>
  <si>
    <t>叶青</t>
  </si>
  <si>
    <t>陆光耀</t>
  </si>
  <si>
    <t>张成海等</t>
  </si>
  <si>
    <t>清华大学出版社</t>
  </si>
  <si>
    <t>赵俊卿</t>
  </si>
  <si>
    <t>靳荣利</t>
  </si>
  <si>
    <t>机械工业出版社</t>
  </si>
  <si>
    <t>陈石清</t>
  </si>
  <si>
    <t>湖南师范大学出版社</t>
  </si>
  <si>
    <t>赵崇</t>
  </si>
  <si>
    <t>Essentials of corporate finance</t>
  </si>
  <si>
    <t>ROSS TRAYLER</t>
  </si>
  <si>
    <t>Ross, S. A</t>
  </si>
  <si>
    <t>周嵘</t>
  </si>
  <si>
    <t>电子商务概论</t>
  </si>
  <si>
    <t>程元栋</t>
  </si>
  <si>
    <t>华东理工大学出版社</t>
  </si>
  <si>
    <t>无</t>
  </si>
  <si>
    <t>赵俊卿、帖鹏飞、
Tan Wee Cheng</t>
  </si>
  <si>
    <t>现代物流综合技能实训教程</t>
  </si>
  <si>
    <t>沈倩 吕亚君</t>
  </si>
  <si>
    <t>陆光耀、李可心</t>
  </si>
  <si>
    <t>物流管理专业实习指导书</t>
  </si>
  <si>
    <r>
      <t>0303005</t>
    </r>
    <r>
      <rPr>
        <sz val="12"/>
        <rFont val="宋体"/>
        <family val="3"/>
        <charset val="134"/>
      </rPr>
      <t>/0302006</t>
    </r>
    <phoneticPr fontId="5" type="noConversion"/>
  </si>
  <si>
    <r>
      <t>马克思主义理论/</t>
    </r>
    <r>
      <rPr>
        <sz val="12"/>
        <rFont val="宋体"/>
        <family val="3"/>
        <charset val="134"/>
      </rPr>
      <t>党史国史</t>
    </r>
    <phoneticPr fontId="5" type="noConversion"/>
  </si>
  <si>
    <r>
      <t>0305002</t>
    </r>
    <r>
      <rPr>
        <sz val="12"/>
        <rFont val="宋体"/>
        <family val="3"/>
        <charset val="134"/>
      </rPr>
      <t>/0302001</t>
    </r>
    <phoneticPr fontId="5" type="noConversion"/>
  </si>
  <si>
    <r>
      <t>健康教育/</t>
    </r>
    <r>
      <rPr>
        <sz val="12"/>
        <rFont val="宋体"/>
        <family val="3"/>
        <charset val="134"/>
      </rPr>
      <t>美育</t>
    </r>
    <phoneticPr fontId="5" type="noConversion"/>
  </si>
  <si>
    <r>
      <t>1004003</t>
    </r>
    <r>
      <rPr>
        <sz val="12"/>
        <rFont val="宋体"/>
        <family val="3"/>
        <charset val="134"/>
      </rPr>
      <t>/1301001</t>
    </r>
    <phoneticPr fontId="5" type="noConversion"/>
  </si>
  <si>
    <t>中华优秀传统文化/职业素养</t>
    <phoneticPr fontId="5" type="noConversion"/>
  </si>
  <si>
    <t>时事报告大学生版</t>
    <phoneticPr fontId="5" type="noConversion"/>
  </si>
  <si>
    <t>自编讲义</t>
    <phoneticPr fontId="5" type="noConversion"/>
  </si>
  <si>
    <t>罗喜娜</t>
    <phoneticPr fontId="5" type="noConversion"/>
  </si>
  <si>
    <t>军训教官</t>
    <phoneticPr fontId="5" type="noConversion"/>
  </si>
  <si>
    <t>毛泽东思想和中国特色社会主义理论体系概论</t>
    <phoneticPr fontId="5" type="noConversion"/>
  </si>
  <si>
    <t>时事报告杂志社</t>
    <phoneticPr fontId="5" type="noConversion"/>
  </si>
  <si>
    <t>供应链管理（英文版·第7版）</t>
  </si>
  <si>
    <t>苏尼尔·乔普拉</t>
  </si>
  <si>
    <t>商业伦理:概念与案例(英文版·第8版)</t>
  </si>
  <si>
    <t>曼纽尔·贝拉斯克斯</t>
  </si>
  <si>
    <t>Tan Ping Hee</t>
  </si>
  <si>
    <r>
      <t>赵俊卿、葛小西、Tan</t>
    </r>
    <r>
      <rPr>
        <sz val="12"/>
        <color theme="1"/>
        <rFont val="宋体"/>
        <family val="3"/>
        <charset val="134"/>
      </rPr>
      <t xml:space="preserve"> Wee Cheng</t>
    </r>
    <phoneticPr fontId="5" type="noConversion"/>
  </si>
  <si>
    <r>
      <t>李海龙、T</t>
    </r>
    <r>
      <rPr>
        <sz val="12"/>
        <color theme="1"/>
        <rFont val="宋体"/>
        <family val="3"/>
        <charset val="134"/>
      </rPr>
      <t>an Wee Cheng</t>
    </r>
    <phoneticPr fontId="5" type="noConversion"/>
  </si>
  <si>
    <t>徐大真</t>
    <phoneticPr fontId="5" type="noConversion"/>
  </si>
  <si>
    <t>北京理工大学出版社</t>
    <phoneticPr fontId="5" type="noConversion"/>
  </si>
  <si>
    <t>市场营销学（英文版 第13版）</t>
  </si>
  <si>
    <t>加里·阿姆斯特朗</t>
  </si>
  <si>
    <t>大学生心理健康教育</t>
    <phoneticPr fontId="5" type="noConversion"/>
  </si>
  <si>
    <t>会计学原理（英文版 第23版）</t>
    <phoneticPr fontId="5" type="noConversion"/>
  </si>
  <si>
    <r>
      <t>约翰</t>
    </r>
    <r>
      <rPr>
        <sz val="12"/>
        <rFont val="Times New Roman"/>
        <family val="1"/>
      </rPr>
      <t>·</t>
    </r>
    <r>
      <rPr>
        <sz val="12"/>
        <rFont val="宋体"/>
        <family val="3"/>
        <charset val="134"/>
      </rPr>
      <t>怀尔德</t>
    </r>
  </si>
  <si>
    <t>管理沟通——以案例分析为视角（英文版）（第5版）</t>
  </si>
  <si>
    <t>传统文化阅读与鉴赏</t>
  </si>
  <si>
    <t>陈引驰、陶磊</t>
  </si>
  <si>
    <t>华东师大出版社</t>
  </si>
  <si>
    <t>客户关系管理（英文版）</t>
  </si>
  <si>
    <t>戴维·莱文</t>
  </si>
  <si>
    <t>詹姆斯·奥罗克</t>
  </si>
  <si>
    <t>管理学原理</t>
  </si>
  <si>
    <t>理查德 L 达夫特</t>
  </si>
  <si>
    <t>国际商务第11版 （英文版第11版）</t>
  </si>
  <si>
    <t>查尔斯 希尔</t>
  </si>
  <si>
    <t>中国人民大学出版社</t>
    <phoneticPr fontId="5" type="noConversion"/>
  </si>
  <si>
    <t>人力资源管理</t>
  </si>
  <si>
    <t>雷蒙德·诺伊、约翰·霍伦贝克</t>
    <phoneticPr fontId="5" type="noConversion"/>
  </si>
  <si>
    <t>英语初级听力</t>
    <phoneticPr fontId="5" type="noConversion"/>
  </si>
  <si>
    <t>何其莘</t>
    <phoneticPr fontId="5" type="noConversion"/>
  </si>
  <si>
    <t>Tee Soon Lee</t>
    <phoneticPr fontId="5" type="noConversion"/>
  </si>
  <si>
    <t>剑桥国际英语教程</t>
    <phoneticPr fontId="5" type="noConversion"/>
  </si>
  <si>
    <t>刘渝霞、张磊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</si>
</sst>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宋体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10" fontId="0" fillId="0" borderId="1" xfId="0" applyNumberFormat="1" applyFill="1" applyBorder="1" applyAlignment="1" applyProtection="1">
      <alignment horizontal="center" vertical="center" wrapText="1"/>
    </xf>
    <xf numFmtId="10" fontId="0" fillId="0" borderId="0" xfId="0" applyNumberForma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57" fontId="0" fillId="2" borderId="1" xfId="0" applyNumberFormat="1" applyFill="1" applyBorder="1" applyAlignment="1">
      <alignment horizontal="right" vertical="center"/>
    </xf>
    <xf numFmtId="57" fontId="8" fillId="0" borderId="1" xfId="0" applyNumberFormat="1" applyFont="1" applyBorder="1" applyAlignment="1">
      <alignment horizontal="right" vertical="center"/>
    </xf>
    <xf numFmtId="57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 wrapText="1"/>
    </xf>
    <xf numFmtId="10" fontId="0" fillId="0" borderId="1" xfId="0" applyNumberForma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39"/>
  <sheetViews>
    <sheetView tabSelected="1" zoomScale="80" zoomScaleNormal="80" workbookViewId="0">
      <pane ySplit="2" topLeftCell="A3" activePane="bottomLeft" state="frozen"/>
      <selection pane="bottomLeft" activeCell="S45" sqref="S45"/>
    </sheetView>
  </sheetViews>
  <sheetFormatPr defaultColWidth="9" defaultRowHeight="14.25" x14ac:dyDescent="0.15"/>
  <cols>
    <col min="1" max="1" width="5.75" customWidth="1"/>
    <col min="2" max="2" width="11.25" style="8" customWidth="1"/>
    <col min="3" max="3" width="29.5" style="8" customWidth="1"/>
    <col min="4" max="4" width="11.625" style="9" customWidth="1"/>
    <col min="5" max="5" width="9" style="9"/>
    <col min="6" max="6" width="11.75" style="9" customWidth="1"/>
    <col min="7" max="7" width="11.875" style="9" customWidth="1"/>
    <col min="8" max="9" width="13.625" style="9" customWidth="1"/>
    <col min="10" max="10" width="19.25" style="9" customWidth="1"/>
    <col min="11" max="11" width="27.75" style="9" customWidth="1"/>
    <col min="12" max="12" width="14.625" style="9" customWidth="1"/>
    <col min="13" max="13" width="17.625" style="9" customWidth="1"/>
    <col min="14" max="14" width="22.375" style="8" customWidth="1"/>
    <col min="15" max="15" width="12.25" style="8" customWidth="1"/>
    <col min="16" max="16" width="9" style="8"/>
  </cols>
  <sheetData>
    <row r="1" spans="1:89" s="7" customFormat="1" ht="30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</row>
    <row r="2" spans="1:89" s="2" customFormat="1" ht="30" customHeight="1" x14ac:dyDescent="0.15">
      <c r="A2" s="10" t="s">
        <v>1</v>
      </c>
      <c r="B2" s="10" t="s">
        <v>2</v>
      </c>
      <c r="C2" s="10" t="s">
        <v>3</v>
      </c>
      <c r="D2" s="11" t="s">
        <v>4</v>
      </c>
      <c r="E2" s="12" t="s">
        <v>5</v>
      </c>
      <c r="F2" s="11" t="s">
        <v>6</v>
      </c>
      <c r="G2" s="11" t="s">
        <v>7</v>
      </c>
      <c r="H2" s="11" t="s">
        <v>8</v>
      </c>
      <c r="I2" s="10" t="s">
        <v>9</v>
      </c>
      <c r="J2" s="12" t="s">
        <v>10</v>
      </c>
      <c r="K2" s="12" t="s">
        <v>11</v>
      </c>
      <c r="L2" s="11" t="s">
        <v>12</v>
      </c>
      <c r="M2" s="12" t="s">
        <v>13</v>
      </c>
      <c r="N2" s="10" t="s">
        <v>14</v>
      </c>
      <c r="O2" s="10" t="s">
        <v>15</v>
      </c>
      <c r="P2" s="10" t="s">
        <v>16</v>
      </c>
    </row>
    <row r="3" spans="1:89" ht="30" customHeight="1" x14ac:dyDescent="0.15">
      <c r="A3" s="13">
        <v>1</v>
      </c>
      <c r="B3" s="13" t="s">
        <v>40</v>
      </c>
      <c r="C3" s="13" t="s">
        <v>41</v>
      </c>
      <c r="D3" s="14" t="s">
        <v>21</v>
      </c>
      <c r="E3" s="14">
        <v>46</v>
      </c>
      <c r="F3" s="14" t="s">
        <v>18</v>
      </c>
      <c r="G3" s="14" t="s">
        <v>23</v>
      </c>
      <c r="H3" s="15" t="s">
        <v>26</v>
      </c>
      <c r="I3" s="15" t="s">
        <v>42</v>
      </c>
      <c r="J3" s="14" t="s">
        <v>43</v>
      </c>
      <c r="K3" s="14" t="s">
        <v>41</v>
      </c>
      <c r="L3" s="14" t="s">
        <v>21</v>
      </c>
      <c r="M3" s="14" t="s">
        <v>44</v>
      </c>
      <c r="N3" s="13" t="s">
        <v>45</v>
      </c>
      <c r="O3" s="24">
        <v>44409</v>
      </c>
      <c r="P3" s="13"/>
    </row>
    <row r="4" spans="1:89" ht="30" customHeight="1" x14ac:dyDescent="0.15">
      <c r="A4" s="13">
        <v>2</v>
      </c>
      <c r="B4" s="13" t="s">
        <v>46</v>
      </c>
      <c r="C4" s="13" t="s">
        <v>47</v>
      </c>
      <c r="D4" s="14" t="s">
        <v>21</v>
      </c>
      <c r="E4" s="14">
        <v>56</v>
      </c>
      <c r="F4" s="14" t="s">
        <v>18</v>
      </c>
      <c r="G4" s="14" t="s">
        <v>23</v>
      </c>
      <c r="H4" s="15" t="s">
        <v>26</v>
      </c>
      <c r="I4" s="15" t="s">
        <v>42</v>
      </c>
      <c r="J4" s="14" t="s">
        <v>48</v>
      </c>
      <c r="K4" s="22" t="s">
        <v>178</v>
      </c>
      <c r="L4" s="14" t="s">
        <v>21</v>
      </c>
      <c r="M4" s="14" t="s">
        <v>44</v>
      </c>
      <c r="N4" s="13" t="s">
        <v>45</v>
      </c>
      <c r="O4" s="24">
        <v>44409</v>
      </c>
      <c r="P4" s="13"/>
    </row>
    <row r="5" spans="1:89" ht="30" customHeight="1" x14ac:dyDescent="0.15">
      <c r="A5" s="13">
        <v>3</v>
      </c>
      <c r="B5" s="13" t="s">
        <v>49</v>
      </c>
      <c r="C5" s="13" t="s">
        <v>50</v>
      </c>
      <c r="D5" s="14" t="s">
        <v>21</v>
      </c>
      <c r="E5" s="14">
        <v>16</v>
      </c>
      <c r="F5" s="14" t="s">
        <v>18</v>
      </c>
      <c r="G5" s="14" t="s">
        <v>23</v>
      </c>
      <c r="H5" s="15" t="s">
        <v>26</v>
      </c>
      <c r="I5" s="15" t="s">
        <v>51</v>
      </c>
      <c r="J5" s="14" t="s">
        <v>52</v>
      </c>
      <c r="K5" s="22" t="s">
        <v>174</v>
      </c>
      <c r="L5" s="14" t="s">
        <v>21</v>
      </c>
      <c r="M5" s="14" t="s">
        <v>53</v>
      </c>
      <c r="N5" s="18" t="s">
        <v>179</v>
      </c>
      <c r="O5" s="24">
        <v>44409</v>
      </c>
      <c r="P5" s="13"/>
    </row>
    <row r="6" spans="1:89" ht="30" customHeight="1" x14ac:dyDescent="0.15">
      <c r="A6" s="13">
        <v>4</v>
      </c>
      <c r="B6" s="13" t="s">
        <v>54</v>
      </c>
      <c r="C6" s="13" t="s">
        <v>55</v>
      </c>
      <c r="D6" s="14" t="s">
        <v>21</v>
      </c>
      <c r="E6" s="14">
        <v>56</v>
      </c>
      <c r="F6" s="14" t="s">
        <v>18</v>
      </c>
      <c r="G6" s="14" t="s">
        <v>23</v>
      </c>
      <c r="H6" s="15" t="s">
        <v>26</v>
      </c>
      <c r="I6" s="15" t="s">
        <v>42</v>
      </c>
      <c r="J6" s="14" t="s">
        <v>56</v>
      </c>
      <c r="K6" s="14" t="s">
        <v>57</v>
      </c>
      <c r="L6" s="14" t="s">
        <v>21</v>
      </c>
      <c r="M6" s="14" t="s">
        <v>58</v>
      </c>
      <c r="N6" s="13" t="s">
        <v>59</v>
      </c>
      <c r="O6" s="24">
        <v>43101</v>
      </c>
      <c r="P6" s="13"/>
    </row>
    <row r="7" spans="1:89" ht="30" customHeight="1" x14ac:dyDescent="0.15">
      <c r="A7" s="13">
        <v>5</v>
      </c>
      <c r="B7" s="13" t="s">
        <v>60</v>
      </c>
      <c r="C7" s="13" t="s">
        <v>61</v>
      </c>
      <c r="D7" s="14" t="s">
        <v>21</v>
      </c>
      <c r="E7" s="14">
        <v>40</v>
      </c>
      <c r="F7" s="14" t="s">
        <v>18</v>
      </c>
      <c r="G7" s="14" t="s">
        <v>23</v>
      </c>
      <c r="H7" s="15" t="s">
        <v>26</v>
      </c>
      <c r="I7" s="15" t="s">
        <v>51</v>
      </c>
      <c r="J7" s="18" t="s">
        <v>176</v>
      </c>
      <c r="K7" s="22" t="s">
        <v>191</v>
      </c>
      <c r="L7" s="14" t="s">
        <v>21</v>
      </c>
      <c r="M7" s="22" t="s">
        <v>187</v>
      </c>
      <c r="N7" s="18" t="s">
        <v>188</v>
      </c>
      <c r="O7" s="24">
        <v>43770</v>
      </c>
      <c r="P7" s="13"/>
    </row>
    <row r="8" spans="1:89" ht="30" customHeight="1" x14ac:dyDescent="0.15">
      <c r="A8" s="13">
        <v>6</v>
      </c>
      <c r="B8" s="13">
        <v>401006</v>
      </c>
      <c r="C8" s="13" t="s">
        <v>63</v>
      </c>
      <c r="D8" s="14" t="s">
        <v>21</v>
      </c>
      <c r="E8" s="14">
        <v>32</v>
      </c>
      <c r="F8" s="14" t="s">
        <v>18</v>
      </c>
      <c r="G8" s="14" t="s">
        <v>23</v>
      </c>
      <c r="H8" s="15" t="s">
        <v>26</v>
      </c>
      <c r="I8" s="15" t="s">
        <v>42</v>
      </c>
      <c r="J8" s="14" t="s">
        <v>64</v>
      </c>
      <c r="K8" s="14" t="s">
        <v>65</v>
      </c>
      <c r="L8" s="14" t="s">
        <v>21</v>
      </c>
      <c r="M8" s="14" t="s">
        <v>62</v>
      </c>
      <c r="N8" s="16" t="s">
        <v>66</v>
      </c>
      <c r="O8" s="24">
        <v>43221</v>
      </c>
      <c r="P8" s="13"/>
    </row>
    <row r="9" spans="1:89" ht="30" customHeight="1" x14ac:dyDescent="0.15">
      <c r="A9" s="13">
        <v>7</v>
      </c>
      <c r="B9" s="13" t="s">
        <v>67</v>
      </c>
      <c r="C9" s="13" t="s">
        <v>68</v>
      </c>
      <c r="D9" s="14" t="s">
        <v>21</v>
      </c>
      <c r="E9" s="14">
        <v>16</v>
      </c>
      <c r="F9" s="14" t="s">
        <v>18</v>
      </c>
      <c r="G9" s="14" t="s">
        <v>23</v>
      </c>
      <c r="H9" s="15" t="s">
        <v>26</v>
      </c>
      <c r="I9" s="15" t="s">
        <v>51</v>
      </c>
      <c r="J9" s="14" t="s">
        <v>69</v>
      </c>
      <c r="K9" s="14" t="s">
        <v>68</v>
      </c>
      <c r="L9" s="14" t="s">
        <v>21</v>
      </c>
      <c r="M9" s="14" t="s">
        <v>212</v>
      </c>
      <c r="N9" s="13" t="s">
        <v>70</v>
      </c>
      <c r="O9" s="24">
        <v>44136</v>
      </c>
      <c r="P9" s="13"/>
    </row>
    <row r="10" spans="1:89" ht="30" customHeight="1" x14ac:dyDescent="0.15">
      <c r="A10" s="13">
        <v>8</v>
      </c>
      <c r="B10" s="13">
        <v>1105001</v>
      </c>
      <c r="C10" s="13" t="s">
        <v>71</v>
      </c>
      <c r="D10" s="14" t="s">
        <v>21</v>
      </c>
      <c r="E10" s="14">
        <v>36</v>
      </c>
      <c r="F10" s="14" t="s">
        <v>18</v>
      </c>
      <c r="G10" s="14" t="s">
        <v>23</v>
      </c>
      <c r="H10" s="15" t="s">
        <v>26</v>
      </c>
      <c r="I10" s="15" t="s">
        <v>51</v>
      </c>
      <c r="J10" s="22" t="s">
        <v>177</v>
      </c>
      <c r="K10" s="14" t="s">
        <v>72</v>
      </c>
      <c r="L10" s="14" t="s">
        <v>21</v>
      </c>
      <c r="M10" s="14" t="s">
        <v>73</v>
      </c>
      <c r="N10" s="13" t="s">
        <v>74</v>
      </c>
      <c r="O10" s="24">
        <v>43282</v>
      </c>
      <c r="P10" s="13"/>
    </row>
    <row r="11" spans="1:89" ht="30" customHeight="1" x14ac:dyDescent="0.15">
      <c r="A11" s="13">
        <v>9</v>
      </c>
      <c r="B11" s="13" t="s">
        <v>75</v>
      </c>
      <c r="C11" s="13" t="s">
        <v>76</v>
      </c>
      <c r="D11" s="14" t="s">
        <v>17</v>
      </c>
      <c r="E11" s="14">
        <v>184</v>
      </c>
      <c r="F11" s="14" t="s">
        <v>18</v>
      </c>
      <c r="G11" s="14" t="s">
        <v>23</v>
      </c>
      <c r="H11" s="15" t="s">
        <v>26</v>
      </c>
      <c r="I11" s="15" t="s">
        <v>42</v>
      </c>
      <c r="J11" s="14" t="s">
        <v>77</v>
      </c>
      <c r="K11" s="14" t="s">
        <v>208</v>
      </c>
      <c r="L11" s="14" t="s">
        <v>24</v>
      </c>
      <c r="M11" s="14" t="s">
        <v>209</v>
      </c>
      <c r="N11" s="13" t="s">
        <v>79</v>
      </c>
      <c r="O11" s="25">
        <v>37408</v>
      </c>
      <c r="P11" s="13"/>
    </row>
    <row r="12" spans="1:89" ht="30" customHeight="1" x14ac:dyDescent="0.15">
      <c r="A12" s="13">
        <v>10</v>
      </c>
      <c r="B12" s="13" t="s">
        <v>80</v>
      </c>
      <c r="C12" s="13" t="s">
        <v>81</v>
      </c>
      <c r="D12" s="14" t="s">
        <v>17</v>
      </c>
      <c r="E12" s="14">
        <v>244</v>
      </c>
      <c r="F12" s="14" t="s">
        <v>18</v>
      </c>
      <c r="G12" s="14" t="s">
        <v>23</v>
      </c>
      <c r="H12" s="15" t="s">
        <v>26</v>
      </c>
      <c r="I12" s="15" t="s">
        <v>42</v>
      </c>
      <c r="J12" s="14" t="s">
        <v>82</v>
      </c>
      <c r="K12" s="14" t="s">
        <v>83</v>
      </c>
      <c r="L12" s="14" t="s">
        <v>24</v>
      </c>
      <c r="M12" s="14" t="s">
        <v>84</v>
      </c>
      <c r="N12" s="13" t="s">
        <v>79</v>
      </c>
      <c r="O12" s="26">
        <v>43709</v>
      </c>
      <c r="P12" s="13"/>
    </row>
    <row r="13" spans="1:89" ht="30" customHeight="1" x14ac:dyDescent="0.15">
      <c r="A13" s="13">
        <v>11</v>
      </c>
      <c r="B13" s="13" t="s">
        <v>85</v>
      </c>
      <c r="C13" s="13" t="s">
        <v>86</v>
      </c>
      <c r="D13" s="14" t="s">
        <v>24</v>
      </c>
      <c r="E13" s="14">
        <v>184</v>
      </c>
      <c r="F13" s="14" t="s">
        <v>18</v>
      </c>
      <c r="G13" s="14" t="s">
        <v>23</v>
      </c>
      <c r="H13" s="15" t="s">
        <v>20</v>
      </c>
      <c r="I13" s="15" t="s">
        <v>42</v>
      </c>
      <c r="J13" s="14" t="s">
        <v>210</v>
      </c>
      <c r="K13" s="14" t="s">
        <v>211</v>
      </c>
      <c r="L13" s="14" t="s">
        <v>24</v>
      </c>
      <c r="M13" s="14" t="s">
        <v>78</v>
      </c>
      <c r="N13" s="13" t="s">
        <v>79</v>
      </c>
      <c r="O13" s="26">
        <v>42248</v>
      </c>
      <c r="P13" s="13"/>
    </row>
    <row r="14" spans="1:89" ht="30" customHeight="1" x14ac:dyDescent="0.15">
      <c r="A14" s="13">
        <v>12</v>
      </c>
      <c r="B14" s="13" t="s">
        <v>87</v>
      </c>
      <c r="C14" s="13" t="s">
        <v>88</v>
      </c>
      <c r="D14" s="14" t="s">
        <v>21</v>
      </c>
      <c r="E14" s="14">
        <v>72</v>
      </c>
      <c r="F14" s="14" t="s">
        <v>18</v>
      </c>
      <c r="G14" s="14" t="s">
        <v>23</v>
      </c>
      <c r="H14" s="15" t="s">
        <v>26</v>
      </c>
      <c r="I14" s="15" t="s">
        <v>42</v>
      </c>
      <c r="J14" s="14" t="s">
        <v>89</v>
      </c>
      <c r="K14" s="14" t="s">
        <v>90</v>
      </c>
      <c r="L14" s="14" t="s">
        <v>21</v>
      </c>
      <c r="M14" s="14" t="s">
        <v>91</v>
      </c>
      <c r="N14" s="13" t="s">
        <v>70</v>
      </c>
      <c r="O14" s="24">
        <v>44075</v>
      </c>
      <c r="P14" s="13"/>
    </row>
    <row r="15" spans="1:89" ht="30" customHeight="1" x14ac:dyDescent="0.15">
      <c r="A15" s="20">
        <v>13</v>
      </c>
      <c r="B15" s="19" t="s">
        <v>170</v>
      </c>
      <c r="C15" s="18" t="s">
        <v>169</v>
      </c>
      <c r="D15" s="14" t="s">
        <v>21</v>
      </c>
      <c r="E15" s="21">
        <v>16</v>
      </c>
      <c r="F15" s="14" t="s">
        <v>18</v>
      </c>
      <c r="G15" s="14" t="s">
        <v>19</v>
      </c>
      <c r="H15" s="15" t="s">
        <v>26</v>
      </c>
      <c r="I15" s="15" t="s">
        <v>51</v>
      </c>
      <c r="J15" s="14" t="s">
        <v>128</v>
      </c>
      <c r="K15" s="22" t="s">
        <v>175</v>
      </c>
      <c r="L15" s="14" t="s">
        <v>21</v>
      </c>
      <c r="M15" s="22"/>
      <c r="N15" s="18"/>
      <c r="O15" s="27"/>
      <c r="P15" s="13"/>
    </row>
    <row r="16" spans="1:89" ht="30" customHeight="1" x14ac:dyDescent="0.15">
      <c r="A16" s="20">
        <v>14</v>
      </c>
      <c r="B16" s="19" t="s">
        <v>168</v>
      </c>
      <c r="C16" s="18" t="s">
        <v>173</v>
      </c>
      <c r="D16" s="14" t="s">
        <v>21</v>
      </c>
      <c r="E16" s="21">
        <v>16</v>
      </c>
      <c r="F16" s="14" t="s">
        <v>18</v>
      </c>
      <c r="G16" s="14" t="s">
        <v>19</v>
      </c>
      <c r="H16" s="15" t="s">
        <v>26</v>
      </c>
      <c r="I16" s="15" t="s">
        <v>51</v>
      </c>
      <c r="J16" s="14" t="s">
        <v>129</v>
      </c>
      <c r="K16" s="22" t="s">
        <v>195</v>
      </c>
      <c r="L16" s="14" t="s">
        <v>21</v>
      </c>
      <c r="M16" s="14" t="s">
        <v>196</v>
      </c>
      <c r="N16" s="13" t="s">
        <v>197</v>
      </c>
      <c r="O16" s="26">
        <v>43678</v>
      </c>
      <c r="P16" s="13"/>
    </row>
    <row r="17" spans="1:16" ht="30" customHeight="1" x14ac:dyDescent="0.15">
      <c r="A17" s="20">
        <v>15</v>
      </c>
      <c r="B17" s="18" t="s">
        <v>172</v>
      </c>
      <c r="C17" s="18" t="s">
        <v>171</v>
      </c>
      <c r="D17" s="14" t="s">
        <v>21</v>
      </c>
      <c r="E17" s="21">
        <v>16</v>
      </c>
      <c r="F17" s="14" t="s">
        <v>18</v>
      </c>
      <c r="G17" s="14" t="s">
        <v>19</v>
      </c>
      <c r="H17" s="15" t="s">
        <v>26</v>
      </c>
      <c r="I17" s="15" t="s">
        <v>51</v>
      </c>
      <c r="J17" s="14" t="s">
        <v>130</v>
      </c>
      <c r="K17" s="14" t="s">
        <v>175</v>
      </c>
      <c r="L17" s="14" t="s">
        <v>21</v>
      </c>
      <c r="M17" s="14"/>
      <c r="N17" s="13"/>
      <c r="O17" s="27"/>
      <c r="P17" s="13"/>
    </row>
    <row r="18" spans="1:16" ht="30" customHeight="1" x14ac:dyDescent="0.15">
      <c r="A18" s="13">
        <v>16</v>
      </c>
      <c r="B18" s="13" t="s">
        <v>92</v>
      </c>
      <c r="C18" s="13" t="s">
        <v>93</v>
      </c>
      <c r="D18" s="14" t="s">
        <v>21</v>
      </c>
      <c r="E18" s="14">
        <v>48</v>
      </c>
      <c r="F18" s="14" t="s">
        <v>25</v>
      </c>
      <c r="G18" s="14" t="s">
        <v>23</v>
      </c>
      <c r="H18" s="15" t="s">
        <v>26</v>
      </c>
      <c r="I18" s="15" t="s">
        <v>42</v>
      </c>
      <c r="J18" s="14" t="s">
        <v>131</v>
      </c>
      <c r="K18" s="14" t="s">
        <v>93</v>
      </c>
      <c r="L18" s="14" t="s">
        <v>21</v>
      </c>
      <c r="M18" s="14" t="s">
        <v>132</v>
      </c>
      <c r="N18" s="13" t="s">
        <v>133</v>
      </c>
      <c r="O18" s="24">
        <v>42767</v>
      </c>
      <c r="P18" s="13"/>
    </row>
    <row r="19" spans="1:16" ht="30" customHeight="1" x14ac:dyDescent="0.15">
      <c r="A19" s="13">
        <v>17</v>
      </c>
      <c r="B19" s="13">
        <v>1202131</v>
      </c>
      <c r="C19" s="13" t="s">
        <v>94</v>
      </c>
      <c r="D19" s="14" t="s">
        <v>24</v>
      </c>
      <c r="E19" s="14">
        <v>48</v>
      </c>
      <c r="F19" s="14" t="s">
        <v>25</v>
      </c>
      <c r="G19" s="14" t="s">
        <v>23</v>
      </c>
      <c r="H19" s="15" t="s">
        <v>20</v>
      </c>
      <c r="I19" s="15" t="s">
        <v>51</v>
      </c>
      <c r="J19" s="14" t="s">
        <v>134</v>
      </c>
      <c r="K19" s="14" t="s">
        <v>189</v>
      </c>
      <c r="L19" s="14" t="s">
        <v>24</v>
      </c>
      <c r="M19" s="14" t="s">
        <v>190</v>
      </c>
      <c r="N19" s="13" t="s">
        <v>144</v>
      </c>
      <c r="O19" s="26">
        <v>43922</v>
      </c>
      <c r="P19" s="13"/>
    </row>
    <row r="20" spans="1:16" ht="30" customHeight="1" x14ac:dyDescent="0.15">
      <c r="A20" s="13">
        <v>18</v>
      </c>
      <c r="B20" s="13">
        <v>1202027</v>
      </c>
      <c r="C20" s="13" t="s">
        <v>95</v>
      </c>
      <c r="D20" s="14" t="s">
        <v>24</v>
      </c>
      <c r="E20" s="14">
        <v>60</v>
      </c>
      <c r="F20" s="14" t="s">
        <v>25</v>
      </c>
      <c r="G20" s="14" t="s">
        <v>23</v>
      </c>
      <c r="H20" s="15" t="s">
        <v>20</v>
      </c>
      <c r="I20" s="15" t="s">
        <v>51</v>
      </c>
      <c r="J20" s="14" t="s">
        <v>134</v>
      </c>
      <c r="K20" s="22" t="s">
        <v>192</v>
      </c>
      <c r="L20" s="14" t="s">
        <v>24</v>
      </c>
      <c r="M20" s="23" t="s">
        <v>193</v>
      </c>
      <c r="N20" s="13" t="s">
        <v>144</v>
      </c>
      <c r="O20" s="26">
        <v>43617</v>
      </c>
      <c r="P20" s="13"/>
    </row>
    <row r="21" spans="1:16" ht="30" customHeight="1" x14ac:dyDescent="0.15">
      <c r="A21" s="13">
        <v>19</v>
      </c>
      <c r="B21" s="13">
        <v>1202139</v>
      </c>
      <c r="C21" s="13" t="s">
        <v>96</v>
      </c>
      <c r="D21" s="14" t="s">
        <v>24</v>
      </c>
      <c r="E21" s="14">
        <v>48</v>
      </c>
      <c r="F21" s="14" t="s">
        <v>25</v>
      </c>
      <c r="G21" s="14" t="s">
        <v>23</v>
      </c>
      <c r="H21" s="15" t="s">
        <v>20</v>
      </c>
      <c r="I21" s="15" t="s">
        <v>51</v>
      </c>
      <c r="J21" s="14" t="s">
        <v>134</v>
      </c>
      <c r="K21" s="14" t="s">
        <v>194</v>
      </c>
      <c r="L21" s="14" t="s">
        <v>24</v>
      </c>
      <c r="M21" s="14" t="s">
        <v>200</v>
      </c>
      <c r="N21" s="13" t="s">
        <v>144</v>
      </c>
      <c r="O21" s="26">
        <v>44136</v>
      </c>
      <c r="P21" s="13"/>
    </row>
    <row r="22" spans="1:16" ht="30" customHeight="1" x14ac:dyDescent="0.15">
      <c r="A22" s="13">
        <v>20</v>
      </c>
      <c r="B22" s="13">
        <v>1202136</v>
      </c>
      <c r="C22" s="13" t="s">
        <v>97</v>
      </c>
      <c r="D22" s="14" t="s">
        <v>24</v>
      </c>
      <c r="E22" s="14">
        <v>48</v>
      </c>
      <c r="F22" s="14" t="s">
        <v>25</v>
      </c>
      <c r="G22" s="14" t="s">
        <v>23</v>
      </c>
      <c r="H22" s="15" t="s">
        <v>20</v>
      </c>
      <c r="I22" s="15" t="s">
        <v>51</v>
      </c>
      <c r="J22" s="14" t="s">
        <v>134</v>
      </c>
      <c r="K22" s="14" t="s">
        <v>198</v>
      </c>
      <c r="L22" s="14" t="s">
        <v>24</v>
      </c>
      <c r="M22" s="14" t="s">
        <v>199</v>
      </c>
      <c r="N22" s="13" t="s">
        <v>144</v>
      </c>
      <c r="O22" s="26">
        <v>43831</v>
      </c>
      <c r="P22" s="13"/>
    </row>
    <row r="23" spans="1:16" ht="30" customHeight="1" x14ac:dyDescent="0.15">
      <c r="A23" s="13">
        <v>21</v>
      </c>
      <c r="B23" s="13" t="s">
        <v>98</v>
      </c>
      <c r="C23" s="13" t="s">
        <v>99</v>
      </c>
      <c r="D23" s="14" t="s">
        <v>21</v>
      </c>
      <c r="E23" s="14">
        <v>56</v>
      </c>
      <c r="F23" s="14" t="s">
        <v>27</v>
      </c>
      <c r="G23" s="14" t="s">
        <v>23</v>
      </c>
      <c r="H23" s="15" t="s">
        <v>26</v>
      </c>
      <c r="I23" s="15" t="s">
        <v>42</v>
      </c>
      <c r="J23" s="14" t="s">
        <v>135</v>
      </c>
      <c r="K23" s="14" t="s">
        <v>136</v>
      </c>
      <c r="L23" s="14" t="s">
        <v>21</v>
      </c>
      <c r="M23" s="14" t="s">
        <v>137</v>
      </c>
      <c r="N23" s="13" t="s">
        <v>133</v>
      </c>
      <c r="O23" s="24">
        <v>42887</v>
      </c>
      <c r="P23" s="13"/>
    </row>
    <row r="24" spans="1:16" ht="30" customHeight="1" x14ac:dyDescent="0.15">
      <c r="A24" s="13">
        <v>22</v>
      </c>
      <c r="B24" s="13" t="s">
        <v>100</v>
      </c>
      <c r="C24" s="13" t="s">
        <v>101</v>
      </c>
      <c r="D24" s="14" t="s">
        <v>17</v>
      </c>
      <c r="E24" s="14">
        <v>60</v>
      </c>
      <c r="F24" s="14" t="s">
        <v>27</v>
      </c>
      <c r="G24" s="14" t="s">
        <v>23</v>
      </c>
      <c r="H24" s="15" t="s">
        <v>20</v>
      </c>
      <c r="I24" s="15" t="s">
        <v>42</v>
      </c>
      <c r="J24" s="14" t="s">
        <v>138</v>
      </c>
      <c r="K24" s="14" t="s">
        <v>139</v>
      </c>
      <c r="L24" s="14" t="s">
        <v>24</v>
      </c>
      <c r="M24" s="14" t="s">
        <v>138</v>
      </c>
      <c r="N24" s="13" t="s">
        <v>140</v>
      </c>
      <c r="O24" s="24">
        <v>42248</v>
      </c>
      <c r="P24" s="13"/>
    </row>
    <row r="25" spans="1:16" ht="30" customHeight="1" x14ac:dyDescent="0.15">
      <c r="A25" s="13">
        <v>23</v>
      </c>
      <c r="B25" s="13" t="s">
        <v>102</v>
      </c>
      <c r="C25" s="13" t="s">
        <v>103</v>
      </c>
      <c r="D25" s="14" t="s">
        <v>17</v>
      </c>
      <c r="E25" s="14">
        <v>60</v>
      </c>
      <c r="F25" s="14" t="s">
        <v>27</v>
      </c>
      <c r="G25" s="14" t="s">
        <v>23</v>
      </c>
      <c r="H25" s="15" t="s">
        <v>20</v>
      </c>
      <c r="I25" s="15" t="s">
        <v>42</v>
      </c>
      <c r="J25" s="14" t="s">
        <v>141</v>
      </c>
      <c r="K25" s="14" t="s">
        <v>142</v>
      </c>
      <c r="L25" s="14" t="s">
        <v>24</v>
      </c>
      <c r="M25" s="14" t="s">
        <v>143</v>
      </c>
      <c r="N25" s="13" t="s">
        <v>144</v>
      </c>
      <c r="O25" s="24">
        <v>42552</v>
      </c>
      <c r="P25" s="13"/>
    </row>
    <row r="26" spans="1:16" ht="30" customHeight="1" x14ac:dyDescent="0.15">
      <c r="A26" s="13">
        <v>24</v>
      </c>
      <c r="B26" s="13">
        <v>1202024</v>
      </c>
      <c r="C26" s="13" t="s">
        <v>104</v>
      </c>
      <c r="D26" s="14" t="s">
        <v>24</v>
      </c>
      <c r="E26" s="14">
        <v>60</v>
      </c>
      <c r="F26" s="14" t="s">
        <v>27</v>
      </c>
      <c r="G26" s="14" t="s">
        <v>23</v>
      </c>
      <c r="H26" s="15" t="s">
        <v>20</v>
      </c>
      <c r="I26" s="15" t="s">
        <v>51</v>
      </c>
      <c r="J26" s="14" t="s">
        <v>184</v>
      </c>
      <c r="K26" s="14" t="s">
        <v>180</v>
      </c>
      <c r="L26" s="14" t="s">
        <v>24</v>
      </c>
      <c r="M26" s="14" t="s">
        <v>181</v>
      </c>
      <c r="N26" s="13" t="s">
        <v>144</v>
      </c>
      <c r="O26" s="26">
        <v>44409</v>
      </c>
      <c r="P26" s="13"/>
    </row>
    <row r="27" spans="1:16" ht="30" customHeight="1" x14ac:dyDescent="0.15">
      <c r="A27" s="13">
        <v>25</v>
      </c>
      <c r="B27" s="13">
        <v>1201001</v>
      </c>
      <c r="C27" s="13" t="s">
        <v>105</v>
      </c>
      <c r="D27" s="14" t="s">
        <v>24</v>
      </c>
      <c r="E27" s="14">
        <v>60</v>
      </c>
      <c r="F27" s="14" t="s">
        <v>27</v>
      </c>
      <c r="G27" s="14" t="s">
        <v>23</v>
      </c>
      <c r="H27" s="15" t="s">
        <v>20</v>
      </c>
      <c r="I27" s="15" t="s">
        <v>51</v>
      </c>
      <c r="J27" s="14" t="s">
        <v>184</v>
      </c>
      <c r="K27" s="14" t="s">
        <v>201</v>
      </c>
      <c r="L27" s="14" t="s">
        <v>24</v>
      </c>
      <c r="M27" s="14" t="s">
        <v>202</v>
      </c>
      <c r="N27" s="13" t="s">
        <v>151</v>
      </c>
      <c r="O27" s="26">
        <v>43374</v>
      </c>
      <c r="P27" s="13"/>
    </row>
    <row r="28" spans="1:16" ht="30" customHeight="1" x14ac:dyDescent="0.15">
      <c r="A28" s="13">
        <v>26</v>
      </c>
      <c r="B28" s="13">
        <v>1202153</v>
      </c>
      <c r="C28" s="13" t="s">
        <v>106</v>
      </c>
      <c r="D28" s="14" t="s">
        <v>24</v>
      </c>
      <c r="E28" s="14">
        <v>48</v>
      </c>
      <c r="F28" s="14" t="s">
        <v>27</v>
      </c>
      <c r="G28" s="14" t="s">
        <v>23</v>
      </c>
      <c r="H28" s="15" t="s">
        <v>20</v>
      </c>
      <c r="I28" s="15" t="s">
        <v>51</v>
      </c>
      <c r="J28" s="14" t="s">
        <v>184</v>
      </c>
      <c r="K28" s="14" t="s">
        <v>182</v>
      </c>
      <c r="L28" s="14" t="s">
        <v>24</v>
      </c>
      <c r="M28" s="14" t="s">
        <v>183</v>
      </c>
      <c r="N28" s="13" t="s">
        <v>144</v>
      </c>
      <c r="O28" s="26">
        <v>43709</v>
      </c>
      <c r="P28" s="13"/>
    </row>
    <row r="29" spans="1:16" ht="30" customHeight="1" x14ac:dyDescent="0.15">
      <c r="A29" s="13">
        <v>27</v>
      </c>
      <c r="B29" s="13" t="s">
        <v>107</v>
      </c>
      <c r="C29" s="13" t="s">
        <v>108</v>
      </c>
      <c r="D29" s="14" t="s">
        <v>24</v>
      </c>
      <c r="E29" s="14">
        <v>48</v>
      </c>
      <c r="F29" s="14" t="s">
        <v>27</v>
      </c>
      <c r="G29" s="14" t="s">
        <v>23</v>
      </c>
      <c r="H29" s="15" t="s">
        <v>20</v>
      </c>
      <c r="I29" s="15" t="s">
        <v>51</v>
      </c>
      <c r="J29" s="14" t="s">
        <v>184</v>
      </c>
      <c r="K29" s="14" t="s">
        <v>203</v>
      </c>
      <c r="L29" s="14" t="s">
        <v>24</v>
      </c>
      <c r="M29" s="14" t="s">
        <v>204</v>
      </c>
      <c r="N29" s="18" t="s">
        <v>205</v>
      </c>
      <c r="O29" s="26">
        <v>43435</v>
      </c>
      <c r="P29" s="13"/>
    </row>
    <row r="30" spans="1:16" ht="30" customHeight="1" x14ac:dyDescent="0.15">
      <c r="A30" s="13">
        <v>28</v>
      </c>
      <c r="B30" s="13" t="s">
        <v>109</v>
      </c>
      <c r="C30" s="13" t="s">
        <v>110</v>
      </c>
      <c r="D30" s="14" t="s">
        <v>17</v>
      </c>
      <c r="E30" s="14">
        <v>60</v>
      </c>
      <c r="F30" s="14" t="s">
        <v>27</v>
      </c>
      <c r="G30" s="14" t="s">
        <v>23</v>
      </c>
      <c r="H30" s="15" t="s">
        <v>20</v>
      </c>
      <c r="I30" s="15" t="s">
        <v>42</v>
      </c>
      <c r="J30" s="14" t="s">
        <v>145</v>
      </c>
      <c r="K30" s="14" t="s">
        <v>206</v>
      </c>
      <c r="L30" s="14" t="s">
        <v>24</v>
      </c>
      <c r="M30" s="22" t="s">
        <v>207</v>
      </c>
      <c r="N30" s="13" t="s">
        <v>144</v>
      </c>
      <c r="O30" s="26">
        <v>42491</v>
      </c>
      <c r="P30" s="13"/>
    </row>
    <row r="31" spans="1:16" ht="30" customHeight="1" x14ac:dyDescent="0.15">
      <c r="A31" s="13">
        <v>29</v>
      </c>
      <c r="B31" s="13" t="s">
        <v>111</v>
      </c>
      <c r="C31" s="13" t="s">
        <v>112</v>
      </c>
      <c r="D31" s="14" t="s">
        <v>21</v>
      </c>
      <c r="E31" s="14">
        <v>54</v>
      </c>
      <c r="F31" s="14" t="s">
        <v>29</v>
      </c>
      <c r="G31" s="14" t="s">
        <v>23</v>
      </c>
      <c r="H31" s="15" t="s">
        <v>26</v>
      </c>
      <c r="I31" s="15" t="s">
        <v>42</v>
      </c>
      <c r="J31" s="14" t="s">
        <v>146</v>
      </c>
      <c r="K31" s="14" t="s">
        <v>112</v>
      </c>
      <c r="L31" s="14" t="s">
        <v>21</v>
      </c>
      <c r="M31" s="14" t="s">
        <v>147</v>
      </c>
      <c r="N31" s="13" t="s">
        <v>148</v>
      </c>
      <c r="O31" s="24">
        <v>43101</v>
      </c>
      <c r="P31" s="13"/>
    </row>
    <row r="32" spans="1:16" ht="30" customHeight="1" x14ac:dyDescent="0.15">
      <c r="A32" s="13">
        <v>30</v>
      </c>
      <c r="B32" s="13" t="s">
        <v>113</v>
      </c>
      <c r="C32" s="13" t="s">
        <v>114</v>
      </c>
      <c r="D32" s="14" t="s">
        <v>21</v>
      </c>
      <c r="E32" s="14">
        <v>72</v>
      </c>
      <c r="F32" s="14" t="s">
        <v>29</v>
      </c>
      <c r="G32" s="14" t="s">
        <v>23</v>
      </c>
      <c r="H32" s="15" t="s">
        <v>26</v>
      </c>
      <c r="I32" s="15" t="s">
        <v>42</v>
      </c>
      <c r="J32" s="14" t="s">
        <v>149</v>
      </c>
      <c r="K32" s="14" t="s">
        <v>114</v>
      </c>
      <c r="L32" s="14" t="s">
        <v>21</v>
      </c>
      <c r="M32" s="14" t="s">
        <v>150</v>
      </c>
      <c r="N32" s="13" t="s">
        <v>151</v>
      </c>
      <c r="O32" s="24">
        <v>43313</v>
      </c>
      <c r="P32" s="13"/>
    </row>
    <row r="33" spans="1:16" ht="30" customHeight="1" x14ac:dyDescent="0.15">
      <c r="A33" s="13">
        <v>31</v>
      </c>
      <c r="B33" s="13" t="s">
        <v>115</v>
      </c>
      <c r="C33" s="13" t="s">
        <v>116</v>
      </c>
      <c r="D33" s="14" t="s">
        <v>21</v>
      </c>
      <c r="E33" s="14">
        <v>32</v>
      </c>
      <c r="F33" s="14" t="s">
        <v>29</v>
      </c>
      <c r="G33" s="14" t="s">
        <v>23</v>
      </c>
      <c r="H33" s="15" t="s">
        <v>26</v>
      </c>
      <c r="I33" s="15" t="s">
        <v>51</v>
      </c>
      <c r="J33" s="14" t="s">
        <v>138</v>
      </c>
      <c r="K33" s="14" t="s">
        <v>116</v>
      </c>
      <c r="L33" s="14" t="s">
        <v>21</v>
      </c>
      <c r="M33" s="14" t="s">
        <v>152</v>
      </c>
      <c r="N33" s="13" t="s">
        <v>153</v>
      </c>
      <c r="O33" s="24">
        <v>42370</v>
      </c>
      <c r="P33" s="13"/>
    </row>
    <row r="34" spans="1:16" ht="30" customHeight="1" x14ac:dyDescent="0.15">
      <c r="A34" s="13">
        <v>32</v>
      </c>
      <c r="B34" s="13" t="s">
        <v>117</v>
      </c>
      <c r="C34" s="13" t="s">
        <v>118</v>
      </c>
      <c r="D34" s="14" t="s">
        <v>17</v>
      </c>
      <c r="E34" s="14">
        <v>60</v>
      </c>
      <c r="F34" s="14" t="s">
        <v>29</v>
      </c>
      <c r="G34" s="14" t="s">
        <v>23</v>
      </c>
      <c r="H34" s="15" t="s">
        <v>20</v>
      </c>
      <c r="I34" s="15" t="s">
        <v>42</v>
      </c>
      <c r="J34" s="14" t="s">
        <v>154</v>
      </c>
      <c r="K34" s="14" t="s">
        <v>155</v>
      </c>
      <c r="L34" s="14" t="s">
        <v>24</v>
      </c>
      <c r="M34" s="14" t="s">
        <v>156</v>
      </c>
      <c r="N34" s="13" t="s">
        <v>157</v>
      </c>
      <c r="O34" s="24">
        <v>42736</v>
      </c>
      <c r="P34" s="13"/>
    </row>
    <row r="35" spans="1:16" ht="30" customHeight="1" x14ac:dyDescent="0.15">
      <c r="A35" s="13">
        <v>33</v>
      </c>
      <c r="B35" s="13">
        <v>1202001</v>
      </c>
      <c r="C35" s="13" t="s">
        <v>119</v>
      </c>
      <c r="D35" s="14" t="s">
        <v>21</v>
      </c>
      <c r="E35" s="14">
        <v>32</v>
      </c>
      <c r="F35" s="14" t="s">
        <v>29</v>
      </c>
      <c r="G35" s="14" t="s">
        <v>23</v>
      </c>
      <c r="H35" s="15" t="s">
        <v>20</v>
      </c>
      <c r="I35" s="15" t="s">
        <v>51</v>
      </c>
      <c r="J35" s="14" t="s">
        <v>158</v>
      </c>
      <c r="K35" s="14" t="s">
        <v>159</v>
      </c>
      <c r="L35" s="14" t="s">
        <v>21</v>
      </c>
      <c r="M35" s="14" t="s">
        <v>160</v>
      </c>
      <c r="N35" s="13" t="s">
        <v>161</v>
      </c>
      <c r="O35" s="24">
        <v>43678</v>
      </c>
      <c r="P35" s="13"/>
    </row>
    <row r="36" spans="1:16" ht="30" customHeight="1" x14ac:dyDescent="0.15">
      <c r="A36" s="13">
        <v>34</v>
      </c>
      <c r="B36" s="13" t="s">
        <v>120</v>
      </c>
      <c r="C36" s="13" t="s">
        <v>121</v>
      </c>
      <c r="D36" s="14" t="s">
        <v>17</v>
      </c>
      <c r="E36" s="14">
        <v>60</v>
      </c>
      <c r="F36" s="14" t="s">
        <v>22</v>
      </c>
      <c r="G36" s="14" t="s">
        <v>23</v>
      </c>
      <c r="H36" s="15" t="s">
        <v>28</v>
      </c>
      <c r="I36" s="15" t="s">
        <v>51</v>
      </c>
      <c r="J36" s="22" t="s">
        <v>185</v>
      </c>
      <c r="K36" s="14" t="s">
        <v>162</v>
      </c>
      <c r="L36" s="14"/>
      <c r="M36" s="14"/>
      <c r="N36" s="13"/>
      <c r="O36" s="27"/>
      <c r="P36" s="13"/>
    </row>
    <row r="37" spans="1:16" ht="30" customHeight="1" x14ac:dyDescent="0.15">
      <c r="A37" s="13">
        <v>35</v>
      </c>
      <c r="B37" s="13" t="s">
        <v>122</v>
      </c>
      <c r="C37" s="13" t="s">
        <v>123</v>
      </c>
      <c r="D37" s="14" t="s">
        <v>17</v>
      </c>
      <c r="E37" s="14">
        <v>60</v>
      </c>
      <c r="F37" s="14" t="s">
        <v>22</v>
      </c>
      <c r="G37" s="14" t="s">
        <v>23</v>
      </c>
      <c r="H37" s="15" t="s">
        <v>28</v>
      </c>
      <c r="I37" s="15" t="s">
        <v>51</v>
      </c>
      <c r="J37" s="14" t="s">
        <v>163</v>
      </c>
      <c r="K37" s="14" t="s">
        <v>164</v>
      </c>
      <c r="L37" s="14" t="s">
        <v>21</v>
      </c>
      <c r="M37" s="14" t="s">
        <v>165</v>
      </c>
      <c r="N37" s="13" t="s">
        <v>153</v>
      </c>
      <c r="O37" s="24">
        <v>43831</v>
      </c>
      <c r="P37" s="13"/>
    </row>
    <row r="38" spans="1:16" ht="30" customHeight="1" x14ac:dyDescent="0.15">
      <c r="A38" s="13">
        <v>36</v>
      </c>
      <c r="B38" s="13" t="s">
        <v>124</v>
      </c>
      <c r="C38" s="13" t="s">
        <v>125</v>
      </c>
      <c r="D38" s="14" t="s">
        <v>17</v>
      </c>
      <c r="E38" s="14">
        <v>30</v>
      </c>
      <c r="F38" s="14" t="s">
        <v>22</v>
      </c>
      <c r="G38" s="14" t="s">
        <v>23</v>
      </c>
      <c r="H38" s="15" t="s">
        <v>28</v>
      </c>
      <c r="I38" s="15" t="s">
        <v>51</v>
      </c>
      <c r="J38" s="22" t="s">
        <v>186</v>
      </c>
      <c r="K38" s="14" t="s">
        <v>162</v>
      </c>
      <c r="L38" s="14"/>
      <c r="M38" s="14"/>
      <c r="N38" s="13"/>
      <c r="O38" s="27"/>
      <c r="P38" s="13"/>
    </row>
    <row r="39" spans="1:16" ht="30" customHeight="1" x14ac:dyDescent="0.15">
      <c r="A39" s="13">
        <v>37</v>
      </c>
      <c r="B39" s="13" t="s">
        <v>126</v>
      </c>
      <c r="C39" s="13" t="s">
        <v>127</v>
      </c>
      <c r="D39" s="14" t="s">
        <v>21</v>
      </c>
      <c r="E39" s="14">
        <v>450</v>
      </c>
      <c r="F39" s="14" t="s">
        <v>22</v>
      </c>
      <c r="G39" s="14" t="s">
        <v>23</v>
      </c>
      <c r="H39" s="15" t="s">
        <v>26</v>
      </c>
      <c r="I39" s="15" t="s">
        <v>51</v>
      </c>
      <c r="J39" s="14" t="s">
        <v>166</v>
      </c>
      <c r="K39" s="14" t="s">
        <v>167</v>
      </c>
      <c r="L39" s="14" t="s">
        <v>21</v>
      </c>
      <c r="M39" s="14" t="s">
        <v>146</v>
      </c>
      <c r="N39" s="13" t="s">
        <v>140</v>
      </c>
      <c r="O39" s="26">
        <v>43952</v>
      </c>
      <c r="P39" s="13"/>
    </row>
  </sheetData>
  <mergeCells count="1">
    <mergeCell ref="A1:P1"/>
  </mergeCells>
  <phoneticPr fontId="5" type="noConversion"/>
  <dataValidations count="7">
    <dataValidation type="whole" allowBlank="1" showInputMessage="1" showErrorMessage="1" sqref="E3:E39">
      <formula1>0</formula1>
      <formula2>1000</formula2>
    </dataValidation>
    <dataValidation allowBlank="1" showInputMessage="1" showErrorMessage="1" sqref="H2 I2:I39"/>
    <dataValidation type="list" allowBlank="1" showInputMessage="1" showErrorMessage="1" sqref="L3:L39">
      <formula1>"中文,外文"</formula1>
    </dataValidation>
    <dataValidation type="list" allowBlank="1" showInputMessage="1" showErrorMessage="1" sqref="G3:G39">
      <formula1>"必修课,选修课"</formula1>
    </dataValidation>
    <dataValidation type="list" allowBlank="1" showInputMessage="1" showErrorMessage="1" sqref="F3:F39">
      <formula1>"公共基础课,实践课,专业基础课,专业核心课,专业拓展课"</formula1>
    </dataValidation>
    <dataValidation type="list" allowBlank="1" showInputMessage="1" showErrorMessage="1" sqref="D3:D39">
      <formula1>"中文,外文,双语"</formula1>
    </dataValidation>
    <dataValidation type="list" allowBlank="1" showInputMessage="1" showErrorMessage="1" sqref="H3:H39">
      <formula1>"中方开设课程,引进外方课程,共同开发课程,其他"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O13" sqref="O13"/>
    </sheetView>
  </sheetViews>
  <sheetFormatPr defaultColWidth="9" defaultRowHeight="14.25" x14ac:dyDescent="0.15"/>
  <cols>
    <col min="1" max="1" width="14.375" style="1" customWidth="1"/>
    <col min="2" max="11" width="12.625" style="1" customWidth="1"/>
    <col min="12" max="16" width="9" style="2"/>
    <col min="17" max="17" width="12.625" style="2"/>
    <col min="18" max="16384" width="9" style="2"/>
  </cols>
  <sheetData>
    <row r="1" spans="1:17" ht="30" customHeight="1" x14ac:dyDescent="0.15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7" ht="30" customHeight="1" x14ac:dyDescent="0.15">
      <c r="A2" s="30" t="s">
        <v>8</v>
      </c>
      <c r="B2" s="30" t="s">
        <v>32</v>
      </c>
      <c r="C2" s="30"/>
      <c r="D2" s="30" t="s">
        <v>26</v>
      </c>
      <c r="E2" s="30"/>
      <c r="F2" s="30" t="s">
        <v>20</v>
      </c>
      <c r="G2" s="30"/>
      <c r="H2" s="30" t="s">
        <v>28</v>
      </c>
      <c r="I2" s="30"/>
      <c r="J2" s="30" t="s">
        <v>30</v>
      </c>
      <c r="K2" s="30"/>
    </row>
    <row r="3" spans="1:17" ht="30" customHeight="1" x14ac:dyDescent="0.15">
      <c r="A3" s="30"/>
      <c r="B3" s="3" t="s">
        <v>33</v>
      </c>
      <c r="C3" s="3" t="s">
        <v>34</v>
      </c>
      <c r="D3" s="3" t="s">
        <v>33</v>
      </c>
      <c r="E3" s="3" t="s">
        <v>34</v>
      </c>
      <c r="F3" s="3" t="s">
        <v>33</v>
      </c>
      <c r="G3" s="3" t="s">
        <v>34</v>
      </c>
      <c r="H3" s="3" t="s">
        <v>33</v>
      </c>
      <c r="I3" s="3" t="s">
        <v>34</v>
      </c>
      <c r="J3" s="3" t="s">
        <v>33</v>
      </c>
      <c r="K3" s="3" t="s">
        <v>34</v>
      </c>
    </row>
    <row r="4" spans="1:17" ht="30" customHeight="1" x14ac:dyDescent="0.15">
      <c r="A4" s="3" t="s">
        <v>18</v>
      </c>
      <c r="B4" s="4">
        <f>COUNTIF(培养方案!F:F,A4)</f>
        <v>15</v>
      </c>
      <c r="C4" s="5">
        <f>B4/SUM(B4:B8)</f>
        <v>0.40540540540540543</v>
      </c>
      <c r="D4" s="4">
        <f>COUNTIFS(培养方案!H:H,"中方开设课程",培养方案!F:F,A4)</f>
        <v>14</v>
      </c>
      <c r="E4" s="5">
        <f>D4/SUM(D4:D8)</f>
        <v>0.7</v>
      </c>
      <c r="F4" s="4">
        <f>COUNTIFS(培养方案!H:H,"引进外方课程",培养方案!F:F,A4)</f>
        <v>1</v>
      </c>
      <c r="G4" s="5">
        <f>F4/SUM(F4:F8)</f>
        <v>7.1428571428571425E-2</v>
      </c>
      <c r="H4" s="4">
        <f>COUNTIFS(培养方案!H:H,"共同开发课程",培养方案!F:F,A4)</f>
        <v>0</v>
      </c>
      <c r="I4" s="5">
        <f>H4/SUM(H4:H8)</f>
        <v>0</v>
      </c>
      <c r="J4" s="4">
        <f>COUNTIFS(培养方案!H:H,"其他",培养方案!F:F,A4)</f>
        <v>0</v>
      </c>
      <c r="K4" s="5" t="e">
        <f>J4/SUM(J4:J8)</f>
        <v>#DIV/0!</v>
      </c>
    </row>
    <row r="5" spans="1:17" ht="30" customHeight="1" x14ac:dyDescent="0.15">
      <c r="A5" s="3" t="s">
        <v>22</v>
      </c>
      <c r="B5" s="4">
        <f>COUNTIF(培养方案!F:F,A5)</f>
        <v>4</v>
      </c>
      <c r="C5" s="5">
        <f>B5/SUM(B4:B8)</f>
        <v>0.10810810810810811</v>
      </c>
      <c r="D5" s="4">
        <f>COUNTIFS(培养方案!H:H,"中方开设课程",培养方案!F:F,A5)</f>
        <v>1</v>
      </c>
      <c r="E5" s="5">
        <f>D5/SUM(D4:D8)</f>
        <v>0.05</v>
      </c>
      <c r="F5" s="4">
        <f>COUNTIFS(培养方案!H:H,"引进外方课程",培养方案!F:F,A5)</f>
        <v>0</v>
      </c>
      <c r="G5" s="5">
        <f>F5/SUM(F4:F8)</f>
        <v>0</v>
      </c>
      <c r="H5" s="4">
        <f>COUNTIFS(培养方案!H:H,"共同开发课程",培养方案!F:F,A5)</f>
        <v>3</v>
      </c>
      <c r="I5" s="5">
        <f>H5/SUM(H4:H8)</f>
        <v>1</v>
      </c>
      <c r="J5" s="4">
        <f>COUNTIFS(培养方案!H:H,"其他",培养方案!F:F,A5)</f>
        <v>0</v>
      </c>
      <c r="K5" s="5" t="e">
        <f>J5/SUM(J4:J8)</f>
        <v>#DIV/0!</v>
      </c>
    </row>
    <row r="6" spans="1:17" ht="30" customHeight="1" x14ac:dyDescent="0.15">
      <c r="A6" s="3" t="s">
        <v>25</v>
      </c>
      <c r="B6" s="4">
        <f>COUNTIF(培养方案!F:F,A6)</f>
        <v>5</v>
      </c>
      <c r="C6" s="5">
        <f>B6/SUM(B4:B8)</f>
        <v>0.13513513513513514</v>
      </c>
      <c r="D6" s="4">
        <f>COUNTIFS(培养方案!H:H,"中方开设课程",培养方案!F:F,A6)</f>
        <v>1</v>
      </c>
      <c r="E6" s="5">
        <f>D6/SUM(D4:D8)</f>
        <v>0.05</v>
      </c>
      <c r="F6" s="4">
        <f>COUNTIFS(培养方案!H:H,"引进外方课程",培养方案!F:F,A6)</f>
        <v>4</v>
      </c>
      <c r="G6" s="5">
        <f>F6/SUM(F4:F8)</f>
        <v>0.2857142857142857</v>
      </c>
      <c r="H6" s="4">
        <f>COUNTIFS(培养方案!H:H,"共同开发课程",培养方案!F:F,A6)</f>
        <v>0</v>
      </c>
      <c r="I6" s="5">
        <f>H6/SUM(H4:H8)</f>
        <v>0</v>
      </c>
      <c r="J6" s="4">
        <f>COUNTIFS(培养方案!H:H,"其他",培养方案!F:F,A6)</f>
        <v>0</v>
      </c>
      <c r="K6" s="5" t="e">
        <f>J6/SUM(J4:J8)</f>
        <v>#DIV/0!</v>
      </c>
    </row>
    <row r="7" spans="1:17" ht="30" customHeight="1" x14ac:dyDescent="0.15">
      <c r="A7" s="3" t="s">
        <v>27</v>
      </c>
      <c r="B7" s="4">
        <f>COUNTIF(培养方案!F:F,A7)</f>
        <v>8</v>
      </c>
      <c r="C7" s="5">
        <f>B7/SUM(B4:B8)</f>
        <v>0.21621621621621623</v>
      </c>
      <c r="D7" s="4">
        <f>COUNTIFS(培养方案!H:H,"中方开设课程",培养方案!F:F,A7)</f>
        <v>1</v>
      </c>
      <c r="E7" s="5">
        <f>D7/SUM(D4:D8)</f>
        <v>0.05</v>
      </c>
      <c r="F7" s="4">
        <f>COUNTIFS(培养方案!H:H,"引进外方课程",培养方案!F:F,A7)</f>
        <v>7</v>
      </c>
      <c r="G7" s="5">
        <f>F7/SUM(F4:F8)</f>
        <v>0.5</v>
      </c>
      <c r="H7" s="4">
        <f>COUNTIFS(培养方案!H:H,"共同开发课程",培养方案!F:F,A7)</f>
        <v>0</v>
      </c>
      <c r="I7" s="5">
        <f>H7/SUM(H4:H8)</f>
        <v>0</v>
      </c>
      <c r="J7" s="4">
        <f>COUNTIFS(培养方案!H:H,"其他",培养方案!F:F,A7)</f>
        <v>0</v>
      </c>
      <c r="K7" s="5" t="e">
        <f>J7/SUM(J4:J8)</f>
        <v>#DIV/0!</v>
      </c>
    </row>
    <row r="8" spans="1:17" ht="30" customHeight="1" x14ac:dyDescent="0.15">
      <c r="A8" s="3" t="s">
        <v>29</v>
      </c>
      <c r="B8" s="4">
        <f>COUNTIF(培养方案!F:F,A8)</f>
        <v>5</v>
      </c>
      <c r="C8" s="5">
        <f>B8/SUM(B4:B8)</f>
        <v>0.13513513513513514</v>
      </c>
      <c r="D8" s="4">
        <f>COUNTIFS(培养方案!H:H,"中方开设课程",培养方案!F:F,A8)</f>
        <v>3</v>
      </c>
      <c r="E8" s="5">
        <f>D8/SUM(D4:D8)</f>
        <v>0.15</v>
      </c>
      <c r="F8" s="4">
        <f>COUNTIFS(培养方案!H:H,"引进外方课程",培养方案!F:F,A8)</f>
        <v>2</v>
      </c>
      <c r="G8" s="5">
        <f>F8/SUM(F4:F8)</f>
        <v>0.14285714285714285</v>
      </c>
      <c r="H8" s="4">
        <f>COUNTIFS(培养方案!H:H,"共同开发课程",培养方案!F:F,A8)</f>
        <v>0</v>
      </c>
      <c r="I8" s="5">
        <f>H8/SUM(H4:H8)</f>
        <v>0</v>
      </c>
      <c r="J8" s="4">
        <f>COUNTIFS(培养方案!H:H,"其他",培养方案!F:F,A8)</f>
        <v>0</v>
      </c>
      <c r="K8" s="5" t="e">
        <f>J8/SUM(J4:J8)</f>
        <v>#DIV/0!</v>
      </c>
    </row>
    <row r="9" spans="1:17" ht="30" customHeight="1" x14ac:dyDescent="0.15">
      <c r="A9" s="3" t="s">
        <v>23</v>
      </c>
      <c r="B9" s="4">
        <f>COUNTIF(培养方案!G:G,A9)</f>
        <v>34</v>
      </c>
      <c r="C9" s="5">
        <f>B9/SUM(B4:B8)</f>
        <v>0.91891891891891897</v>
      </c>
      <c r="D9" s="4">
        <f>COUNTIFS(培养方案!H:H,"中方开设课程",培养方案!G:G,A9)</f>
        <v>17</v>
      </c>
      <c r="E9" s="5">
        <f>D9/SUM(D4:D8)</f>
        <v>0.85</v>
      </c>
      <c r="F9" s="4">
        <f>COUNTIFS(培养方案!H:H,"引进外方课程",培养方案!G:G,A9)</f>
        <v>14</v>
      </c>
      <c r="G9" s="5">
        <f>F9/SUM(F4:F8)</f>
        <v>1</v>
      </c>
      <c r="H9" s="4">
        <f>COUNTIFS(培养方案!H:H,"共同开发课程",培养方案!G:G,A9)</f>
        <v>3</v>
      </c>
      <c r="I9" s="5">
        <f>H9/SUM(H4:H8)</f>
        <v>1</v>
      </c>
      <c r="J9" s="4">
        <f>COUNTIFS(培养方案!H:H,"其他",培养方案!G:G,A9)</f>
        <v>0</v>
      </c>
      <c r="K9" s="5" t="e">
        <f>J9/SUM(J4:J8)</f>
        <v>#DIV/0!</v>
      </c>
    </row>
    <row r="10" spans="1:17" ht="30" customHeight="1" x14ac:dyDescent="0.15">
      <c r="A10" s="3" t="s">
        <v>19</v>
      </c>
      <c r="B10" s="4">
        <f>COUNTIF(培养方案!G:G,A10)</f>
        <v>3</v>
      </c>
      <c r="C10" s="5">
        <f>B10/SUM(B4:B8)</f>
        <v>8.1081081081081086E-2</v>
      </c>
      <c r="D10" s="4">
        <f>COUNTIFS(培养方案!H:H,"中方开设课程",培养方案!G:G,A10)</f>
        <v>3</v>
      </c>
      <c r="E10" s="5">
        <f>D10/SUM(D4:D8)</f>
        <v>0.15</v>
      </c>
      <c r="F10" s="4">
        <f>COUNTIFS(培养方案!H:H,"引进外方课程",培养方案!G:G,A10)</f>
        <v>0</v>
      </c>
      <c r="G10" s="5">
        <f>F10/SUM(F4:F8)</f>
        <v>0</v>
      </c>
      <c r="H10" s="4">
        <f>COUNTIFS(培养方案!H:H,"共同开发课程",培养方案!G:G,A10)</f>
        <v>0</v>
      </c>
      <c r="I10" s="5">
        <f>H10/SUM(H4:H8)</f>
        <v>0</v>
      </c>
      <c r="J10" s="4">
        <f>COUNTIFS(培养方案!H:H,"其他",培养方案!G:G,A10)</f>
        <v>0</v>
      </c>
      <c r="K10" s="5" t="e">
        <f>J10/SUM(J4:J8)</f>
        <v>#DIV/0!</v>
      </c>
    </row>
    <row r="11" spans="1:17" ht="30" customHeight="1" x14ac:dyDescent="0.15">
      <c r="A11" s="30" t="s">
        <v>35</v>
      </c>
      <c r="B11" s="30" t="s">
        <v>4</v>
      </c>
      <c r="C11" s="30"/>
      <c r="D11" s="30"/>
      <c r="E11" s="30"/>
      <c r="F11" s="30"/>
      <c r="G11" s="30"/>
      <c r="H11" s="32" t="s">
        <v>36</v>
      </c>
      <c r="I11" s="33"/>
      <c r="J11" s="33"/>
      <c r="K11" s="34"/>
    </row>
    <row r="12" spans="1:17" ht="30" customHeight="1" x14ac:dyDescent="0.15">
      <c r="A12" s="30"/>
      <c r="B12" s="30" t="s">
        <v>37</v>
      </c>
      <c r="C12" s="30"/>
      <c r="D12" s="30" t="s">
        <v>38</v>
      </c>
      <c r="E12" s="30"/>
      <c r="F12" s="30" t="s">
        <v>39</v>
      </c>
      <c r="G12" s="35"/>
      <c r="H12" s="30" t="s">
        <v>37</v>
      </c>
      <c r="I12" s="30"/>
      <c r="J12" s="30" t="s">
        <v>38</v>
      </c>
      <c r="K12" s="30"/>
    </row>
    <row r="13" spans="1:17" ht="30" customHeight="1" x14ac:dyDescent="0.15">
      <c r="A13" s="3" t="s">
        <v>18</v>
      </c>
      <c r="B13" s="31">
        <f>COUNTIFS(培养方案!D:D,"中文",培养方案!F:F,A13)/COUNTIF(培养方案!D:D,"中文")</f>
        <v>0.63157894736842102</v>
      </c>
      <c r="C13" s="31"/>
      <c r="D13" s="31">
        <f>COUNTIFS(培养方案!D:D,"外文",培养方案!F:F,A13)/COUNTIF(培养方案!D:D,"外文")</f>
        <v>0.1111111111111111</v>
      </c>
      <c r="E13" s="31"/>
      <c r="F13" s="31">
        <f>COUNTIFS(培养方案!D:D,"双语",培养方案!F:F,A13)/COUNTIF(培养方案!D:D,"双语")</f>
        <v>0.22222222222222221</v>
      </c>
      <c r="G13" s="31"/>
      <c r="H13" s="31">
        <f>COUNTIFS(培养方案!L:L,"中文",培养方案!F:F,A13)/COUNTIF(培养方案!L:L,"中文")</f>
        <v>0.6</v>
      </c>
      <c r="I13" s="31"/>
      <c r="J13" s="31">
        <f>COUNTIFS(培养方案!L:L,"外文",培养方案!F:F,A13)/COUNTIF(培养方案!L:L,"外文")</f>
        <v>0.2</v>
      </c>
      <c r="K13" s="31"/>
    </row>
    <row r="14" spans="1:17" ht="30" customHeight="1" x14ac:dyDescent="0.15">
      <c r="A14" s="3" t="s">
        <v>22</v>
      </c>
      <c r="B14" s="31">
        <f>COUNTIFS(培养方案!D:D,"中文",培养方案!F:F,A14)/COUNTIF(培养方案!D:D,"中文")</f>
        <v>5.2631578947368418E-2</v>
      </c>
      <c r="C14" s="31"/>
      <c r="D14" s="31">
        <f>COUNTIFS(培养方案!D:D,"外文",培养方案!F:F,A14)/COUNTIF(培养方案!D:D,"外文")</f>
        <v>0</v>
      </c>
      <c r="E14" s="31"/>
      <c r="F14" s="31">
        <f>COUNTIFS(培养方案!D:D,"双语",培养方案!F:F,A14)/COUNTIF(培养方案!D:D,"双语")</f>
        <v>0.33333333333333331</v>
      </c>
      <c r="G14" s="31"/>
      <c r="H14" s="31">
        <f>COUNTIFS(培养方案!L:L,"中文",培养方案!F:F,A14)/COUNTIF(培养方案!L:L,"中文")</f>
        <v>0.1</v>
      </c>
      <c r="I14" s="31"/>
      <c r="J14" s="31">
        <f>COUNTIFS(培养方案!L:L,"外文",培养方案!F:F,A14)/COUNTIF(培养方案!L:L,"外文")</f>
        <v>0</v>
      </c>
      <c r="K14" s="31"/>
      <c r="Q14" s="6"/>
    </row>
    <row r="15" spans="1:17" ht="30" customHeight="1" x14ac:dyDescent="0.15">
      <c r="A15" s="3" t="s">
        <v>25</v>
      </c>
      <c r="B15" s="31">
        <f>COUNTIFS(培养方案!D:D,"中文",培养方案!F:F,A15)/COUNTIF(培养方案!D:D,"中文")</f>
        <v>5.2631578947368418E-2</v>
      </c>
      <c r="C15" s="31"/>
      <c r="D15" s="31">
        <f>COUNTIFS(培养方案!D:D,"外文",培养方案!F:F,A15)/COUNTIF(培养方案!D:D,"外文")</f>
        <v>0.44444444444444442</v>
      </c>
      <c r="E15" s="31"/>
      <c r="F15" s="31">
        <f>COUNTIFS(培养方案!D:D,"双语",培养方案!F:F,A15)/COUNTIF(培养方案!D:D,"双语")</f>
        <v>0</v>
      </c>
      <c r="G15" s="31"/>
      <c r="H15" s="31">
        <f>COUNTIFS(培养方案!L:L,"中文",培养方案!F:F,A15)/COUNTIF(培养方案!L:L,"中文")</f>
        <v>0.05</v>
      </c>
      <c r="I15" s="31"/>
      <c r="J15" s="31">
        <f>COUNTIFS(培养方案!L:L,"外文",培养方案!F:F,A15)/COUNTIF(培养方案!L:L,"外文")</f>
        <v>0.26666666666666666</v>
      </c>
      <c r="K15" s="31"/>
      <c r="Q15" s="6"/>
    </row>
    <row r="16" spans="1:17" ht="30" customHeight="1" x14ac:dyDescent="0.15">
      <c r="A16" s="3" t="s">
        <v>27</v>
      </c>
      <c r="B16" s="31">
        <f>COUNTIFS(培养方案!D:D,"中文",培养方案!F:F,A16)/COUNTIF(培养方案!D:D,"中文")</f>
        <v>5.2631578947368418E-2</v>
      </c>
      <c r="C16" s="31"/>
      <c r="D16" s="31">
        <f>COUNTIFS(培养方案!D:D,"外文",培养方案!F:F,A16)/COUNTIF(培养方案!D:D,"外文")</f>
        <v>0.44444444444444442</v>
      </c>
      <c r="E16" s="31"/>
      <c r="F16" s="31">
        <f>COUNTIFS(培养方案!D:D,"双语",培养方案!F:F,A16)/COUNTIF(培养方案!D:D,"双语")</f>
        <v>0.33333333333333331</v>
      </c>
      <c r="G16" s="31"/>
      <c r="H16" s="31">
        <f>COUNTIFS(培养方案!L:L,"中文",培养方案!F:F,A16)/COUNTIF(培养方案!L:L,"中文")</f>
        <v>0.05</v>
      </c>
      <c r="I16" s="31"/>
      <c r="J16" s="31">
        <f>COUNTIFS(培养方案!L:L,"外文",培养方案!F:F,A16)/COUNTIF(培养方案!L:L,"外文")</f>
        <v>0.46666666666666667</v>
      </c>
      <c r="K16" s="31"/>
      <c r="Q16" s="6"/>
    </row>
    <row r="17" spans="1:17" ht="30" customHeight="1" x14ac:dyDescent="0.15">
      <c r="A17" s="3" t="s">
        <v>29</v>
      </c>
      <c r="B17" s="31">
        <f>COUNTIFS(培养方案!D:D,"中文",培养方案!F:F,A17)/COUNTIF(培养方案!D:D,"中文")</f>
        <v>0.21052631578947367</v>
      </c>
      <c r="C17" s="31"/>
      <c r="D17" s="31">
        <f>COUNTIFS(培养方案!D:D,"外文",培养方案!F:F,A17)/COUNTIF(培养方案!D:D,"外文")</f>
        <v>0</v>
      </c>
      <c r="E17" s="31"/>
      <c r="F17" s="31">
        <f>COUNTIFS(培养方案!D:D,"双语",培养方案!F:F,A17)/COUNTIF(培养方案!D:D,"双语")</f>
        <v>0.1111111111111111</v>
      </c>
      <c r="G17" s="31"/>
      <c r="H17" s="31">
        <f>COUNTIFS(培养方案!L:L,"中文",培养方案!F:F,A17)/COUNTIF(培养方案!L:L,"中文")</f>
        <v>0.2</v>
      </c>
      <c r="I17" s="31"/>
      <c r="J17" s="31">
        <f>COUNTIFS(培养方案!L:L,"外文",培养方案!F:F,A17)/COUNTIF(培养方案!L:L,"外文")</f>
        <v>6.6666666666666666E-2</v>
      </c>
      <c r="K17" s="31"/>
      <c r="Q17" s="6"/>
    </row>
    <row r="18" spans="1:17" ht="30" customHeight="1" x14ac:dyDescent="0.15">
      <c r="A18" s="3" t="s">
        <v>23</v>
      </c>
      <c r="B18" s="31">
        <f>COUNTIFS(培养方案!D:D,"中文",培养方案!G:G,A18)/COUNTIF(培养方案!D:D,"中文")</f>
        <v>0.84210526315789469</v>
      </c>
      <c r="C18" s="31"/>
      <c r="D18" s="31">
        <f>COUNTIFS(培养方案!D:D,"外文",培养方案!G:G,A18)/COUNTIF(培养方案!D:D,"外文")</f>
        <v>1</v>
      </c>
      <c r="E18" s="31"/>
      <c r="F18" s="31">
        <f>COUNTIFS(培养方案!D:D,"双语",培养方案!G:G,A18)/COUNTIF(培养方案!D:D,"双语")</f>
        <v>1</v>
      </c>
      <c r="G18" s="31"/>
      <c r="H18" s="31">
        <f>COUNTIFS(培养方案!L:L,"中文",培养方案!G:G,A18)/COUNTIF(培养方案!L:L,"中文")</f>
        <v>0.85</v>
      </c>
      <c r="I18" s="31"/>
      <c r="J18" s="31">
        <f>COUNTIFS(培养方案!L:L,"外文",培养方案!G:G,A18)/COUNTIF(培养方案!L:L,"外文")</f>
        <v>1</v>
      </c>
      <c r="K18" s="31"/>
      <c r="Q18" s="6"/>
    </row>
    <row r="19" spans="1:17" ht="30" customHeight="1" x14ac:dyDescent="0.15">
      <c r="A19" s="3" t="s">
        <v>19</v>
      </c>
      <c r="B19" s="31">
        <f>COUNTIFS(培养方案!D:D,"中文",培养方案!G:G,A19)/COUNTIF(培养方案!D:D,"中文")</f>
        <v>0.15789473684210525</v>
      </c>
      <c r="C19" s="31"/>
      <c r="D19" s="31">
        <f>COUNTIFS(培养方案!D:D,"外文",培养方案!G:G,A19)/COUNTIF(培养方案!D:D,"外文")</f>
        <v>0</v>
      </c>
      <c r="E19" s="31"/>
      <c r="F19" s="31">
        <f>COUNTIFS(培养方案!D:D,"外文",培养方案!G:G,A19)/COUNTIF(培养方案!D:D,"外文")</f>
        <v>0</v>
      </c>
      <c r="G19" s="31"/>
      <c r="H19" s="31">
        <f>COUNTIFS(培养方案!L:L,"中文",培养方案!G:G,A19)/COUNTIF(培养方案!L:L,"中文")</f>
        <v>0.15</v>
      </c>
      <c r="I19" s="31"/>
      <c r="J19" s="31">
        <f>COUNTIFS(培养方案!L:L,"外文",培养方案!G:G,A19)/COUNTIF(培养方案!L:L,"外文")</f>
        <v>0</v>
      </c>
      <c r="K19" s="31"/>
    </row>
  </sheetData>
  <sheetProtection password="D228" sheet="1" objects="1"/>
  <mergeCells count="50">
    <mergeCell ref="A11:A12"/>
    <mergeCell ref="B19:C19"/>
    <mergeCell ref="D19:E19"/>
    <mergeCell ref="F19:G19"/>
    <mergeCell ref="H19:I19"/>
    <mergeCell ref="B17:C17"/>
    <mergeCell ref="D17:E17"/>
    <mergeCell ref="F17:G17"/>
    <mergeCell ref="H17:I17"/>
    <mergeCell ref="B15:C15"/>
    <mergeCell ref="D15:E15"/>
    <mergeCell ref="F15:G15"/>
    <mergeCell ref="H15:I15"/>
    <mergeCell ref="B13:C13"/>
    <mergeCell ref="D13:E13"/>
    <mergeCell ref="F13:G13"/>
    <mergeCell ref="J19:K19"/>
    <mergeCell ref="B18:C18"/>
    <mergeCell ref="D18:E18"/>
    <mergeCell ref="F18:G18"/>
    <mergeCell ref="H18:I18"/>
    <mergeCell ref="J18:K18"/>
    <mergeCell ref="J17:K17"/>
    <mergeCell ref="B16:C16"/>
    <mergeCell ref="D16:E16"/>
    <mergeCell ref="F16:G16"/>
    <mergeCell ref="H16:I16"/>
    <mergeCell ref="J16:K16"/>
    <mergeCell ref="J15:K15"/>
    <mergeCell ref="B14:C14"/>
    <mergeCell ref="D14:E14"/>
    <mergeCell ref="F14:G14"/>
    <mergeCell ref="H14:I14"/>
    <mergeCell ref="J14:K14"/>
    <mergeCell ref="H13:I13"/>
    <mergeCell ref="J13:K13"/>
    <mergeCell ref="B11:G11"/>
    <mergeCell ref="H11:K11"/>
    <mergeCell ref="B12:C12"/>
    <mergeCell ref="D12:E12"/>
    <mergeCell ref="F12:G12"/>
    <mergeCell ref="H12:I12"/>
    <mergeCell ref="J12:K12"/>
    <mergeCell ref="A1:K1"/>
    <mergeCell ref="B2:C2"/>
    <mergeCell ref="D2:E2"/>
    <mergeCell ref="F2:G2"/>
    <mergeCell ref="H2:I2"/>
    <mergeCell ref="J2:K2"/>
    <mergeCell ref="A2:A3"/>
  </mergeCells>
  <phoneticPr fontId="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培养方案</vt:lpstr>
      <vt:lpstr>培养方案课程信息统计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</cp:lastModifiedBy>
  <cp:lastPrinted>2022-08-16T06:42:13Z</cp:lastPrinted>
  <dcterms:created xsi:type="dcterms:W3CDTF">2022-05-19T02:29:00Z</dcterms:created>
  <dcterms:modified xsi:type="dcterms:W3CDTF">2022-08-16T06:42:45Z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8F6AA8E6E90247A0A8FFC31CAC200F55</vt:lpwstr>
  </property>
  <property fmtid="{D5CDD505-2E9C-101B-9397-08002B2CF9AE}" pid="3" name="KSOProductBuildVer">
    <vt:lpwstr>2052-11.1.0.12302</vt:lpwstr>
  </property>
</Properties>
</file>